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040" activeTab="0"/>
  </bookViews>
  <sheets>
    <sheet name="ปีงบประมาณ" sheetId="1" r:id="rId1"/>
  </sheets>
  <definedNames>
    <definedName name="_xlnm.Print_Area" localSheetId="0">'ปีงบประมาณ'!$A$1:$D$63</definedName>
    <definedName name="_xlnm.Print_Titles" localSheetId="0">'ปีงบประมาณ'!$1:$4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57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5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6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A6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  <comment ref="C57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5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6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6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</commentList>
</comments>
</file>

<file path=xl/sharedStrings.xml><?xml version="1.0" encoding="utf-8"?>
<sst xmlns="http://schemas.openxmlformats.org/spreadsheetml/2006/main" count="69" uniqueCount="49">
  <si>
    <t>* FTES</t>
  </si>
  <si>
    <t>รวมทั้ง 9 คณะ</t>
  </si>
  <si>
    <t>FTES</t>
  </si>
  <si>
    <t xml:space="preserve"> ปริญญาตรี 4 ปี ปกติ</t>
  </si>
  <si>
    <t xml:space="preserve"> ปริญญาตรีเทียบโอน สมทบ</t>
  </si>
  <si>
    <t xml:space="preserve"> ปริญญาตรี 4 ปี สมทบ</t>
  </si>
  <si>
    <t xml:space="preserve"> ปริญญาตรีเทียบโอน ปกติ</t>
  </si>
  <si>
    <t xml:space="preserve"> ปริญญาโท สมทบภาคค่ำ</t>
  </si>
  <si>
    <t xml:space="preserve"> ปริญญาโท สมทบเสาร์-อาทิตย์</t>
  </si>
  <si>
    <t xml:space="preserve"> ปริญญาเอก</t>
  </si>
  <si>
    <t xml:space="preserve"> ปริญญาตรี 5 ปี ปกติ</t>
  </si>
  <si>
    <t xml:space="preserve"> ปริญญาตรี 2 ปี ต่อเนื่อง ปกติ</t>
  </si>
  <si>
    <t xml:space="preserve"> ปริญญาตรี 2 ปีต่อเนื่อง สมทบเสาร์-อาทิตย์</t>
  </si>
  <si>
    <t xml:space="preserve"> ประกาศนียบัตรบัณฑิต สมทบ เสาร์-อาทิตย์</t>
  </si>
  <si>
    <t xml:space="preserve"> ปริญญาตรี 2 ปี ต่อเนื่อง สมทบ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</si>
  <si>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</si>
  <si>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</si>
  <si>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</si>
  <si>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</si>
  <si>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</si>
  <si>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</si>
  <si>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</si>
  <si>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</si>
  <si>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</si>
  <si>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</si>
  <si>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</si>
  <si>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</si>
  <si>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</si>
  <si>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</si>
  <si>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</si>
  <si>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</si>
  <si>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</si>
  <si>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ประจำปี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</si>
  <si>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</si>
  <si>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</si>
  <si>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</si>
  <si>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</si>
  <si>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เทคโนโลยีสื่อสารมวลชน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</si>
  <si>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</si>
  <si>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</si>
  <si>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</si>
  <si>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</si>
  <si>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</si>
  <si>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>ภาคเรียนที่ 1/59</t>
  </si>
  <si>
    <t xml:space="preserve"> ปริญญาโท ปกติ</t>
  </si>
  <si>
    <t>ภาคเรียนที่ 2/59</t>
  </si>
  <si>
    <t>ข้อมูล ณ วันที่ 13 มี.ค. 2560</t>
  </si>
  <si>
    <t>ประจำปีการศึกษา 2559  จำแนกตามคณะของนักศึกษา</t>
  </si>
  <si>
    <t>ปรับค่า FTES ระดับ ป.บัณฑิต ป.โท ป.เอก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</si>
</sst>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9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" fontId="37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horizontal="right" vertical="center"/>
    </xf>
    <xf numFmtId="4" fontId="37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6" fillId="24" borderId="11" xfId="0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8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8" fillId="2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49">
      <selection activeCell="G55" sqref="G55"/>
    </sheetView>
  </sheetViews>
  <sheetFormatPr defaultColWidth="9.00390625" defaultRowHeight="14.25"/>
  <cols>
    <col min="1" max="1" width="32.75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26" t="s">
        <v>39</v>
      </c>
      <c r="B1" s="26"/>
      <c r="C1" s="26"/>
      <c r="D1" s="26"/>
    </row>
    <row r="2" spans="1:4" ht="27.75">
      <c r="A2" s="27" t="s">
        <v>47</v>
      </c>
      <c r="B2" s="27"/>
      <c r="C2" s="27"/>
      <c r="D2" s="27"/>
    </row>
    <row r="3" spans="1:4" s="4" customFormat="1" ht="24">
      <c r="A3" s="28" t="s">
        <v>31</v>
      </c>
      <c r="B3" s="14" t="s">
        <v>2</v>
      </c>
      <c r="C3" s="14" t="s">
        <v>2</v>
      </c>
      <c r="D3" s="15" t="s">
        <v>0</v>
      </c>
    </row>
    <row r="4" spans="1:4" s="4" customFormat="1" ht="24">
      <c r="A4" s="28"/>
      <c r="B4" s="16" t="s">
        <v>43</v>
      </c>
      <c r="C4" s="16" t="s">
        <v>45</v>
      </c>
      <c r="D4" s="17" t="s">
        <v>32</v>
      </c>
    </row>
    <row r="5" spans="1:4" s="3" customFormat="1" ht="21.75">
      <c r="A5" s="25" t="s">
        <v>15</v>
      </c>
      <c r="B5" s="25"/>
      <c r="C5" s="25"/>
      <c r="D5" s="25"/>
    </row>
    <row r="6" spans="1:4" s="3" customFormat="1" ht="21.75">
      <c r="A6" s="7" t="s">
        <v>3</v>
      </c>
      <c r="B6" s="8">
        <v>898.2199999999999</v>
      </c>
      <c r="C6" s="8">
        <v>757.5699999999999</v>
      </c>
      <c r="D6" s="9">
        <f>SUM(B6:C6)/2</f>
        <v>827.895</v>
      </c>
    </row>
    <row r="7" spans="1:4" s="3" customFormat="1" ht="21.75">
      <c r="A7" s="7" t="s">
        <v>4</v>
      </c>
      <c r="B7" s="10">
        <v>31.83</v>
      </c>
      <c r="C7" s="10">
        <v>23</v>
      </c>
      <c r="D7" s="9">
        <f>SUM(B7:C7)/2</f>
        <v>27.415</v>
      </c>
    </row>
    <row r="8" spans="1:4" s="5" customFormat="1" ht="21.75">
      <c r="A8" s="18" t="s">
        <v>16</v>
      </c>
      <c r="B8" s="19">
        <f>SUM(B6:B7)</f>
        <v>930.05</v>
      </c>
      <c r="C8" s="19">
        <f>SUM(C6:C7)</f>
        <v>780.5699999999999</v>
      </c>
      <c r="D8" s="19">
        <f>SUM(D6:D7)</f>
        <v>855.31</v>
      </c>
    </row>
    <row r="9" spans="1:4" s="5" customFormat="1" ht="21.75">
      <c r="A9" s="25" t="s">
        <v>17</v>
      </c>
      <c r="B9" s="25"/>
      <c r="C9" s="25"/>
      <c r="D9" s="25"/>
    </row>
    <row r="10" spans="1:4" s="3" customFormat="1" ht="21.75">
      <c r="A10" s="7" t="s">
        <v>3</v>
      </c>
      <c r="B10" s="8">
        <v>397.77</v>
      </c>
      <c r="C10" s="8">
        <v>401.79</v>
      </c>
      <c r="D10" s="9">
        <f>SUM(B10:C10)/2</f>
        <v>399.78</v>
      </c>
    </row>
    <row r="11" spans="1:4" s="3" customFormat="1" ht="21.75">
      <c r="A11" s="7" t="s">
        <v>4</v>
      </c>
      <c r="B11" s="8">
        <v>38.61</v>
      </c>
      <c r="C11" s="8">
        <v>34.22</v>
      </c>
      <c r="D11" s="9">
        <f>SUM(B11:C11)/2</f>
        <v>36.415</v>
      </c>
    </row>
    <row r="12" spans="1:4" s="3" customFormat="1" ht="21.75">
      <c r="A12" s="20" t="s">
        <v>18</v>
      </c>
      <c r="B12" s="19">
        <f>SUM(B10:B11)</f>
        <v>436.38</v>
      </c>
      <c r="C12" s="19">
        <f>SUM(C10:C11)</f>
        <v>436.01</v>
      </c>
      <c r="D12" s="19">
        <f>SUM(D10:D11)</f>
        <v>436.195</v>
      </c>
    </row>
    <row r="13" spans="1:4" s="5" customFormat="1" ht="21.75">
      <c r="A13" s="25" t="s">
        <v>42</v>
      </c>
      <c r="B13" s="25"/>
      <c r="C13" s="25"/>
      <c r="D13" s="25"/>
    </row>
    <row r="14" spans="1:4" s="3" customFormat="1" ht="21.75">
      <c r="A14" s="7" t="s">
        <v>3</v>
      </c>
      <c r="B14" s="11">
        <v>3187.07</v>
      </c>
      <c r="C14" s="11">
        <v>2879.5900000000006</v>
      </c>
      <c r="D14" s="9">
        <f aca="true" t="shared" si="0" ref="D14:D19">SUM(B14:C14)/2</f>
        <v>3033.3300000000004</v>
      </c>
    </row>
    <row r="15" spans="1:4" s="3" customFormat="1" ht="21.75">
      <c r="A15" s="7" t="s">
        <v>5</v>
      </c>
      <c r="B15" s="11">
        <v>214.85</v>
      </c>
      <c r="C15" s="11">
        <v>186.78</v>
      </c>
      <c r="D15" s="9">
        <f t="shared" si="0"/>
        <v>200.815</v>
      </c>
    </row>
    <row r="16" spans="1:4" s="3" customFormat="1" ht="21.75">
      <c r="A16" s="7" t="s">
        <v>6</v>
      </c>
      <c r="B16" s="11">
        <v>844.2800000000002</v>
      </c>
      <c r="C16" s="11">
        <v>772.88</v>
      </c>
      <c r="D16" s="9">
        <f t="shared" si="0"/>
        <v>808.5800000000002</v>
      </c>
    </row>
    <row r="17" spans="1:4" s="3" customFormat="1" ht="21.75">
      <c r="A17" s="7" t="s">
        <v>4</v>
      </c>
      <c r="B17" s="11">
        <v>110.06</v>
      </c>
      <c r="C17" s="11">
        <v>104.51</v>
      </c>
      <c r="D17" s="9">
        <f t="shared" si="0"/>
        <v>107.285</v>
      </c>
    </row>
    <row r="18" spans="1:4" s="3" customFormat="1" ht="21.75">
      <c r="A18" s="7" t="s">
        <v>7</v>
      </c>
      <c r="B18" s="11">
        <v>48</v>
      </c>
      <c r="C18" s="11">
        <v>33.5</v>
      </c>
      <c r="D18" s="9">
        <f t="shared" si="0"/>
        <v>40.75</v>
      </c>
    </row>
    <row r="19" spans="1:4" s="3" customFormat="1" ht="21.75">
      <c r="A19" s="7" t="s">
        <v>9</v>
      </c>
      <c r="B19" s="11">
        <v>47</v>
      </c>
      <c r="C19" s="11">
        <v>38</v>
      </c>
      <c r="D19" s="9">
        <f t="shared" si="0"/>
        <v>42.5</v>
      </c>
    </row>
    <row r="20" spans="1:4" s="3" customFormat="1" ht="21.75">
      <c r="A20" s="20" t="s">
        <v>19</v>
      </c>
      <c r="B20" s="24">
        <f>SUM(B14:B19)</f>
        <v>4451.260000000001</v>
      </c>
      <c r="C20" s="24">
        <f>SUM(C14:C19)</f>
        <v>4015.260000000001</v>
      </c>
      <c r="D20" s="24">
        <f>SUM(D14:D19)</f>
        <v>4233.26</v>
      </c>
    </row>
    <row r="21" spans="1:4" s="5" customFormat="1" ht="21.75">
      <c r="A21" s="25" t="s">
        <v>41</v>
      </c>
      <c r="B21" s="25"/>
      <c r="C21" s="25"/>
      <c r="D21" s="25"/>
    </row>
    <row r="22" spans="1:4" s="3" customFormat="1" ht="21.75">
      <c r="A22" s="7" t="s">
        <v>3</v>
      </c>
      <c r="B22" s="11">
        <v>1457.56</v>
      </c>
      <c r="C22" s="11">
        <v>1524.6200000000001</v>
      </c>
      <c r="D22" s="9">
        <f aca="true" t="shared" si="1" ref="D22:D28">SUM(B22:C22)/2</f>
        <v>1491.0900000000001</v>
      </c>
    </row>
    <row r="23" spans="1:4" s="3" customFormat="1" ht="21.75">
      <c r="A23" s="7" t="s">
        <v>5</v>
      </c>
      <c r="B23" s="11">
        <v>281.16</v>
      </c>
      <c r="C23" s="11">
        <v>284.21</v>
      </c>
      <c r="D23" s="9">
        <f t="shared" si="1"/>
        <v>282.685</v>
      </c>
    </row>
    <row r="24" spans="1:4" s="3" customFormat="1" ht="21.75">
      <c r="A24" s="7" t="s">
        <v>11</v>
      </c>
      <c r="B24" s="11">
        <v>2.1100000000000003</v>
      </c>
      <c r="C24" s="11">
        <v>2</v>
      </c>
      <c r="D24" s="9">
        <f t="shared" si="1"/>
        <v>2.055</v>
      </c>
    </row>
    <row r="25" spans="1:4" s="3" customFormat="1" ht="21.75">
      <c r="A25" s="7" t="s">
        <v>6</v>
      </c>
      <c r="B25" s="11">
        <v>94.5</v>
      </c>
      <c r="C25" s="11">
        <v>59.44</v>
      </c>
      <c r="D25" s="9">
        <f t="shared" si="1"/>
        <v>76.97</v>
      </c>
    </row>
    <row r="26" spans="1:4" s="3" customFormat="1" ht="21.75">
      <c r="A26" s="7" t="s">
        <v>4</v>
      </c>
      <c r="B26" s="11">
        <v>62.33</v>
      </c>
      <c r="C26" s="11">
        <v>49.06</v>
      </c>
      <c r="D26" s="9">
        <f t="shared" si="1"/>
        <v>55.695</v>
      </c>
    </row>
    <row r="27" spans="1:4" s="3" customFormat="1" ht="21.75">
      <c r="A27" s="7" t="s">
        <v>44</v>
      </c>
      <c r="B27" s="11">
        <v>3.75</v>
      </c>
      <c r="C27" s="11">
        <v>3.75</v>
      </c>
      <c r="D27" s="9">
        <f t="shared" si="1"/>
        <v>3.75</v>
      </c>
    </row>
    <row r="28" spans="1:4" s="3" customFormat="1" ht="21.75">
      <c r="A28" s="7" t="s">
        <v>8</v>
      </c>
      <c r="B28" s="11">
        <v>44.58</v>
      </c>
      <c r="C28" s="11">
        <v>40.58</v>
      </c>
      <c r="D28" s="9">
        <f t="shared" si="1"/>
        <v>42.58</v>
      </c>
    </row>
    <row r="29" spans="1:4" s="3" customFormat="1" ht="21.75">
      <c r="A29" s="20" t="s">
        <v>20</v>
      </c>
      <c r="B29" s="24">
        <f>SUM(B22:B28)</f>
        <v>1945.9899999999998</v>
      </c>
      <c r="C29" s="24">
        <f>SUM(C22:C28)</f>
        <v>1963.66</v>
      </c>
      <c r="D29" s="24">
        <f>SUM(D22:D28)</f>
        <v>1954.825</v>
      </c>
    </row>
    <row r="30" spans="1:4" s="5" customFormat="1" ht="21.75">
      <c r="A30" s="25" t="s">
        <v>21</v>
      </c>
      <c r="B30" s="25"/>
      <c r="C30" s="25"/>
      <c r="D30" s="25"/>
    </row>
    <row r="31" spans="1:4" s="3" customFormat="1" ht="21.75">
      <c r="A31" s="7" t="s">
        <v>10</v>
      </c>
      <c r="B31" s="11">
        <v>331.4</v>
      </c>
      <c r="C31" s="11">
        <v>281.25</v>
      </c>
      <c r="D31" s="9">
        <f>SUM(B31:C31)/2</f>
        <v>306.325</v>
      </c>
    </row>
    <row r="32" spans="1:4" s="3" customFormat="1" ht="21.75">
      <c r="A32" s="7" t="s">
        <v>11</v>
      </c>
      <c r="B32" s="11">
        <v>171.17000000000002</v>
      </c>
      <c r="C32" s="11">
        <v>153.61</v>
      </c>
      <c r="D32" s="9">
        <f>SUM(B32:C32)/2</f>
        <v>162.39000000000001</v>
      </c>
    </row>
    <row r="33" spans="1:4" s="3" customFormat="1" ht="21.75">
      <c r="A33" s="7" t="s">
        <v>12</v>
      </c>
      <c r="B33" s="11">
        <v>96.00999999999999</v>
      </c>
      <c r="C33" s="11">
        <v>75.49</v>
      </c>
      <c r="D33" s="9">
        <f>SUM(B33:C33)/2</f>
        <v>85.75</v>
      </c>
    </row>
    <row r="34" spans="1:4" s="3" customFormat="1" ht="21.75">
      <c r="A34" s="7" t="s">
        <v>6</v>
      </c>
      <c r="B34" s="11">
        <v>36</v>
      </c>
      <c r="C34" s="11">
        <v>28.33</v>
      </c>
      <c r="D34" s="9">
        <f>SUM(B34:C34)/2</f>
        <v>32.165</v>
      </c>
    </row>
    <row r="35" spans="1:4" s="3" customFormat="1" ht="21.75">
      <c r="A35" s="7" t="s">
        <v>13</v>
      </c>
      <c r="B35" s="11">
        <v>199.17</v>
      </c>
      <c r="C35" s="11">
        <v>181</v>
      </c>
      <c r="D35" s="9">
        <f>SUM(B35:C35)/2</f>
        <v>190.08499999999998</v>
      </c>
    </row>
    <row r="36" spans="1:4" s="3" customFormat="1" ht="21.75">
      <c r="A36" s="20" t="s">
        <v>22</v>
      </c>
      <c r="B36" s="24">
        <f>SUM(B31:B35)</f>
        <v>833.7499999999999</v>
      </c>
      <c r="C36" s="24">
        <f>SUM(C31:C35)</f>
        <v>719.6800000000001</v>
      </c>
      <c r="D36" s="24">
        <f>SUM(D31:D35)</f>
        <v>776.7149999999999</v>
      </c>
    </row>
    <row r="37" spans="1:4" s="5" customFormat="1" ht="21.75">
      <c r="A37" s="25" t="s">
        <v>23</v>
      </c>
      <c r="B37" s="25"/>
      <c r="C37" s="25"/>
      <c r="D37" s="25"/>
    </row>
    <row r="38" spans="1:4" s="3" customFormat="1" ht="21.75">
      <c r="A38" s="7" t="s">
        <v>3</v>
      </c>
      <c r="B38" s="11">
        <v>444.62</v>
      </c>
      <c r="C38" s="11">
        <v>451.09999999999997</v>
      </c>
      <c r="D38" s="9">
        <f>SUM(B38:C38)/2</f>
        <v>447.86</v>
      </c>
    </row>
    <row r="39" spans="1:4" s="3" customFormat="1" ht="21.75">
      <c r="A39" s="7" t="s">
        <v>14</v>
      </c>
      <c r="B39" s="11">
        <v>8.89</v>
      </c>
      <c r="C39" s="11">
        <v>8.33</v>
      </c>
      <c r="D39" s="9">
        <f>SUM(B39:C39)/2</f>
        <v>8.61</v>
      </c>
    </row>
    <row r="40" spans="1:4" s="3" customFormat="1" ht="21.75">
      <c r="A40" s="7" t="s">
        <v>6</v>
      </c>
      <c r="B40" s="11">
        <v>12.89</v>
      </c>
      <c r="C40" s="11">
        <v>12.84</v>
      </c>
      <c r="D40" s="9">
        <f>SUM(B40:C40)/2</f>
        <v>12.865</v>
      </c>
    </row>
    <row r="41" spans="1:4" s="3" customFormat="1" ht="21.75">
      <c r="A41" s="20" t="s">
        <v>24</v>
      </c>
      <c r="B41" s="24">
        <f>SUM(B38:B40)</f>
        <v>466.4</v>
      </c>
      <c r="C41" s="24">
        <f>SUM(C38:C40)</f>
        <v>472.2699999999999</v>
      </c>
      <c r="D41" s="24">
        <f>SUM(D38:D40)</f>
        <v>469.33500000000004</v>
      </c>
    </row>
    <row r="42" spans="1:4" s="5" customFormat="1" ht="21.75">
      <c r="A42" s="25" t="s">
        <v>25</v>
      </c>
      <c r="B42" s="25"/>
      <c r="C42" s="25"/>
      <c r="D42" s="25"/>
    </row>
    <row r="43" spans="1:4" s="3" customFormat="1" ht="21.75">
      <c r="A43" s="7" t="s">
        <v>3</v>
      </c>
      <c r="B43" s="11">
        <v>1264.71</v>
      </c>
      <c r="C43" s="11">
        <v>1353.23</v>
      </c>
      <c r="D43" s="9">
        <f>SUM(B43:C43)/2</f>
        <v>1308.97</v>
      </c>
    </row>
    <row r="44" spans="1:4" s="3" customFormat="1" ht="21.75">
      <c r="A44" s="7" t="s">
        <v>6</v>
      </c>
      <c r="B44" s="11">
        <v>168.72</v>
      </c>
      <c r="C44" s="11">
        <v>142.95</v>
      </c>
      <c r="D44" s="9">
        <f>SUM(B44:C44)/2</f>
        <v>155.83499999999998</v>
      </c>
    </row>
    <row r="45" spans="1:4" s="3" customFormat="1" ht="21.75">
      <c r="A45" s="7" t="s">
        <v>8</v>
      </c>
      <c r="B45" s="11">
        <v>39.5</v>
      </c>
      <c r="C45" s="11">
        <v>35.25</v>
      </c>
      <c r="D45" s="9">
        <f>SUM(B45:C45)/2</f>
        <v>37.375</v>
      </c>
    </row>
    <row r="46" spans="1:4" s="3" customFormat="1" ht="21.75">
      <c r="A46" s="20" t="s">
        <v>26</v>
      </c>
      <c r="B46" s="24">
        <f>SUM(B43:B45)</f>
        <v>1472.93</v>
      </c>
      <c r="C46" s="24">
        <f>SUM(C43:C45)</f>
        <v>1531.43</v>
      </c>
      <c r="D46" s="24">
        <f>SUM(D43:D45)</f>
        <v>1502.18</v>
      </c>
    </row>
    <row r="47" spans="1:4" s="5" customFormat="1" ht="21.75">
      <c r="A47" s="25" t="s">
        <v>27</v>
      </c>
      <c r="B47" s="25"/>
      <c r="C47" s="25"/>
      <c r="D47" s="25"/>
    </row>
    <row r="48" spans="1:4" s="3" customFormat="1" ht="21.75">
      <c r="A48" s="7" t="s">
        <v>3</v>
      </c>
      <c r="B48" s="11">
        <v>772.4599999999999</v>
      </c>
      <c r="C48" s="11">
        <v>717.9499999999999</v>
      </c>
      <c r="D48" s="9">
        <f>SUM(B48:C48)/2</f>
        <v>745.2049999999999</v>
      </c>
    </row>
    <row r="49" spans="1:4" s="3" customFormat="1" ht="21.75">
      <c r="A49" s="7" t="s">
        <v>7</v>
      </c>
      <c r="B49" s="11">
        <v>16.75</v>
      </c>
      <c r="C49" s="11">
        <v>13.5</v>
      </c>
      <c r="D49" s="9">
        <f>SUM(B49:C49)/2</f>
        <v>15.125</v>
      </c>
    </row>
    <row r="50" spans="1:4" s="3" customFormat="1" ht="21.75">
      <c r="A50" s="20" t="s">
        <v>28</v>
      </c>
      <c r="B50" s="24">
        <f>SUM(B48:B49)</f>
        <v>789.2099999999999</v>
      </c>
      <c r="C50" s="24">
        <f>SUM(C48:C49)</f>
        <v>731.4499999999999</v>
      </c>
      <c r="D50" s="24">
        <f>SUM(D48:D49)</f>
        <v>760.3299999999999</v>
      </c>
    </row>
    <row r="51" spans="1:4" s="5" customFormat="1" ht="21.75">
      <c r="A51" s="25" t="s">
        <v>29</v>
      </c>
      <c r="B51" s="25"/>
      <c r="C51" s="25"/>
      <c r="D51" s="25"/>
    </row>
    <row r="52" spans="1:4" s="3" customFormat="1" ht="21.75">
      <c r="A52" s="7" t="s">
        <v>10</v>
      </c>
      <c r="B52" s="11">
        <v>122.11</v>
      </c>
      <c r="C52" s="11">
        <v>98.62</v>
      </c>
      <c r="D52" s="9">
        <f>SUM(B52:C52)/2</f>
        <v>110.36500000000001</v>
      </c>
    </row>
    <row r="53" spans="1:4" s="3" customFormat="1" ht="21.75">
      <c r="A53" s="7" t="s">
        <v>3</v>
      </c>
      <c r="B53" s="11">
        <v>416.40000000000003</v>
      </c>
      <c r="C53" s="11">
        <v>369.11</v>
      </c>
      <c r="D53" s="9">
        <f>SUM(B53:C53)/2</f>
        <v>392.755</v>
      </c>
    </row>
    <row r="54" spans="1:4" s="3" customFormat="1" ht="21.75">
      <c r="A54" s="20" t="s">
        <v>30</v>
      </c>
      <c r="B54" s="24">
        <f>SUM(B52:B53)</f>
        <v>538.51</v>
      </c>
      <c r="C54" s="24">
        <f>SUM(C52:C53)</f>
        <v>467.73</v>
      </c>
      <c r="D54" s="24">
        <f>SUM(D52:D53)</f>
        <v>503.12</v>
      </c>
    </row>
    <row r="55" spans="1:4" s="6" customFormat="1" ht="27.75">
      <c r="A55" s="21" t="s">
        <v>1</v>
      </c>
      <c r="B55" s="22">
        <f>SUM(B8,B12,B20,B29,B36,B41,B46,B50,B54)</f>
        <v>11864.48</v>
      </c>
      <c r="C55" s="22">
        <f>SUM(C8,C12,C20,C29,C36,C41,C46,C50,C54)</f>
        <v>11118.060000000001</v>
      </c>
      <c r="D55" s="22">
        <f>SUM(D8,D12,D20,D29,D36,D41,D46,D50,D54)</f>
        <v>11491.27</v>
      </c>
    </row>
    <row r="56" spans="1:4" s="3" customFormat="1" ht="21.75">
      <c r="A56" s="29" t="s">
        <v>48</v>
      </c>
      <c r="B56" s="29"/>
      <c r="C56" s="29" t="s">
        <v>40</v>
      </c>
      <c r="D56" s="29"/>
    </row>
    <row r="57" spans="1:4" s="3" customFormat="1" ht="21.75">
      <c r="A57" s="12" t="str">
        <f>"บริหารธุรกิจ-ปริญญาโท,ปริญญาเอก (x1.8)  ="</f>
        <v>บริหารธุรกิจ-ปริญญาโท,ปริญญาเอก (x1.8)  =</v>
      </c>
      <c r="B57" s="23">
        <f>(SUM(D18:D19)*1.8)</f>
        <v>149.85</v>
      </c>
      <c r="C57" s="13" t="s">
        <v>33</v>
      </c>
      <c r="D57" s="23">
        <f>SUM(D14:D17,B57)</f>
        <v>4299.860000000001</v>
      </c>
    </row>
    <row r="58" spans="1:4" s="3" customFormat="1" ht="21.75">
      <c r="A58" s="12" t="str">
        <f>"วิศวกรรมศาสตร์-ปริญญาโท (x2) ="</f>
        <v>วิศวกรรมศาสตร์-ปริญญาโท (x2) =</v>
      </c>
      <c r="B58" s="23">
        <f>SUM(D27:D28)*2</f>
        <v>92.66</v>
      </c>
      <c r="C58" s="13" t="s">
        <v>34</v>
      </c>
      <c r="D58" s="23">
        <f>SUM(B58,D22:D26)</f>
        <v>2001.1550000000002</v>
      </c>
    </row>
    <row r="59" spans="1:4" s="3" customFormat="1" ht="21.75">
      <c r="A59" s="12" t="str">
        <f>"ครุศาสตร์อุตสาหกรรม-ป.บัณฑิต (x1.5)   ="</f>
        <v>ครุศาสตร์อุตสาหกรรม-ป.บัณฑิต (x1.5)   =</v>
      </c>
      <c r="B59" s="23">
        <f>D35*1.5</f>
        <v>285.12749999999994</v>
      </c>
      <c r="C59" s="13" t="s">
        <v>35</v>
      </c>
      <c r="D59" s="23">
        <f>SUM(B59,D31:D34)</f>
        <v>871.7574999999998</v>
      </c>
    </row>
    <row r="60" spans="1:4" s="3" customFormat="1" ht="21.75">
      <c r="A60" s="12" t="str">
        <f>"เทคโนโลยีคหกรรมศาสตร์-ปริญญาโท (x1.8) ="</f>
        <v>เทคโนโลยีคหกรรมศาสตร์-ปริญญาโท (x1.8) =</v>
      </c>
      <c r="B60" s="23">
        <f>D45*1.8</f>
        <v>67.275</v>
      </c>
      <c r="C60" s="13" t="s">
        <v>36</v>
      </c>
      <c r="D60" s="23">
        <f>SUM(B60,D43:D44)</f>
        <v>1532.0800000000002</v>
      </c>
    </row>
    <row r="61" spans="1:4" s="3" customFormat="1" ht="21.75">
      <c r="A61" s="12" t="str">
        <f>"เทคโนโลยีสื่อสารมวลชน-ปริญญาโท (x1.8) ="</f>
        <v>เทคโนโลยีสื่อสารมวลชน-ปริญญาโท (x1.8) =</v>
      </c>
      <c r="B61" s="23">
        <f>D49*1.8</f>
        <v>27.225</v>
      </c>
      <c r="C61" s="13" t="s">
        <v>37</v>
      </c>
      <c r="D61" s="23">
        <f>SUM(B61,D48)</f>
        <v>772.43</v>
      </c>
    </row>
    <row r="62" spans="1:4" s="3" customFormat="1" ht="30.75">
      <c r="A62" s="31" t="s">
        <v>38</v>
      </c>
      <c r="B62" s="31"/>
      <c r="C62" s="30">
        <f>SUM(D8,D12,D41,D54,D57:D61)</f>
        <v>11741.2425</v>
      </c>
      <c r="D62" s="30"/>
    </row>
    <row r="63" ht="24">
      <c r="A63" s="4" t="s">
        <v>46</v>
      </c>
    </row>
  </sheetData>
  <sheetProtection/>
  <mergeCells count="16">
    <mergeCell ref="C62:D62"/>
    <mergeCell ref="A62:B62"/>
    <mergeCell ref="A5:D5"/>
    <mergeCell ref="A13:D13"/>
    <mergeCell ref="A21:D21"/>
    <mergeCell ref="A30:D30"/>
    <mergeCell ref="A37:D37"/>
    <mergeCell ref="A42:D42"/>
    <mergeCell ref="A47:D47"/>
    <mergeCell ref="A9:D9"/>
    <mergeCell ref="A51:D51"/>
    <mergeCell ref="A1:D1"/>
    <mergeCell ref="A2:D2"/>
    <mergeCell ref="A3:A4"/>
    <mergeCell ref="A56:B56"/>
    <mergeCell ref="C56:D56"/>
  </mergeCells>
  <dataValidations count="3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:A2 A5">
      <formula1>IE65493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 A9:C9">
      <formula1>IE65493</formula1>
      <formula2>A8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9">
      <formula1>IJ65494</formula1>
      <formula2>D9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rowBreaks count="2" manualBreakCount="2">
    <brk id="29" max="255" man="1"/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</dc:creator>
  <cp:keywords/>
  <dc:description/>
  <cp:lastModifiedBy>reg</cp:lastModifiedBy>
  <cp:lastPrinted>2017-02-09T02:43:44Z</cp:lastPrinted>
  <dcterms:created xsi:type="dcterms:W3CDTF">2013-11-26T13:59:38Z</dcterms:created>
  <dcterms:modified xsi:type="dcterms:W3CDTF">2017-03-22T05:48:03Z</dcterms:modified>
  <cp:category/>
  <cp:version/>
  <cp:contentType/>
  <cp:contentStatus/>
</cp:coreProperties>
</file>