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7920" activeTab="0"/>
  </bookViews>
  <sheets>
    <sheet name="ปีงบประมาณ" sheetId="1" r:id="rId1"/>
  </sheets>
  <definedNames>
    <definedName name="_xlnm.Print_Area" localSheetId="0">'ปีงบประมาณ'!$A$1:$D$66</definedName>
    <definedName name="_xlnm.Print_Titles" localSheetId="0">'ปีงบประมาณ'!$1:$4</definedName>
  </definedNames>
  <calcPr fullCalcOnLoad="1"/>
</workbook>
</file>

<file path=xl/comments1.xml><?xml version="1.0" encoding="utf-8"?>
<comments xmlns="http://schemas.openxmlformats.org/spreadsheetml/2006/main">
  <authors>
    <author>pongsakron</author>
  </authors>
  <commentList>
    <comment ref="A60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A6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A63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A64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สื่อสารมวลชน ป.โท X 2</t>
        </r>
      </text>
    </comment>
    <comment ref="C60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C6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C63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C64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สื่อสารมวลชน ป.โท X 2</t>
        </r>
      </text>
    </comment>
  </commentList>
</comments>
</file>

<file path=xl/sharedStrings.xml><?xml version="1.0" encoding="utf-8"?>
<sst xmlns="http://schemas.openxmlformats.org/spreadsheetml/2006/main" count="72" uniqueCount="48">
  <si>
    <t>* FTES</t>
  </si>
  <si>
    <t>รวมทั้ง 9 คณะ</t>
  </si>
  <si>
    <t>FTES</t>
  </si>
  <si>
    <t xml:space="preserve"> ปริญญาตรี 4 ปี ปกติ</t>
  </si>
  <si>
    <t xml:space="preserve"> ปริญญาตรีเทียบโอน สมทบ</t>
  </si>
  <si>
    <t xml:space="preserve"> ปริญญาตรี 4 ปี สมทบ</t>
  </si>
  <si>
    <t xml:space="preserve"> ปริญญาตรีเทียบโอน ปกติ</t>
  </si>
  <si>
    <t xml:space="preserve"> ปริญญาโท สมทบภาคค่ำ</t>
  </si>
  <si>
    <t xml:space="preserve"> ปริญญาโท สมทบเสาร์-อาทิตย์</t>
  </si>
  <si>
    <t xml:space="preserve"> ปริญญาเอก</t>
  </si>
  <si>
    <t xml:space="preserve"> ปริญญาตรี 5 ปี ปกติ</t>
  </si>
  <si>
    <t xml:space="preserve"> ปริญญาตรี 2 ปี ต่อเนื่อง ปกติ</t>
  </si>
  <si>
    <t xml:space="preserve"> ปริญญาตรี 2 ปีต่อเนื่อง สมทบเสาร์-อาทิตย์</t>
  </si>
  <si>
    <t xml:space="preserve"> ประกาศนียบัตรบัณฑิต สมทบ เสาร์-อาทิตย์</t>
  </si>
  <si>
    <t>1. คณะศิลปศาสตร์</t>
  </si>
  <si>
    <t>รวมคณะศิลปศาสตร์</t>
  </si>
  <si>
    <t>2. คณะวิทยาศาสตร์และเทคโนโลยี</t>
  </si>
  <si>
    <t>รวมคณะวิทยาศาสตร์และเทคโนโลยี</t>
  </si>
  <si>
    <t>รวมคณะบริหารธุรกิจ</t>
  </si>
  <si>
    <t>รวมคณะวิศวกรรมศาสตร์</t>
  </si>
  <si>
    <t>5. คณะครุศาสตร์อุตสาหกรรม</t>
  </si>
  <si>
    <t>รวมคณะครุศาสตร์อุตสาหกรรม</t>
  </si>
  <si>
    <t>6. คณะอุตสาหกรรมสิ่งทอและออกแบบแฟชั่น</t>
  </si>
  <si>
    <t>รวมคณะอุตสาหกรรมสิ่งทอและออกแบบแฟชั่น</t>
  </si>
  <si>
    <t>7. คณะเทคโนโลยีคหกรรมศาสตร์</t>
  </si>
  <si>
    <t>รวมคณะเทคโนโลยีคหกรรมศาสตร์</t>
  </si>
  <si>
    <t>8. คณะเทคโนโลยีสื่อสารมวลชน</t>
  </si>
  <si>
    <t>รวมคณะเทคโนโลยีสื่อสารมวลชน</t>
  </si>
  <si>
    <t>9. คณะสถาปัตยกรรมศาสตร์และการออกแบบ</t>
  </si>
  <si>
    <t>รวมคณะสถาปัตยกรรมศาสตร์และการออกแบบ</t>
  </si>
  <si>
    <t>คณะ/ระดับการศึกษา</t>
  </si>
  <si>
    <t>ประจำปี</t>
  </si>
  <si>
    <t>ปรับค่า FTES ระดับป.บัณฑิต ป.โท ป.เอก</t>
  </si>
  <si>
    <t>บริหารธุรกิจ</t>
  </si>
  <si>
    <t>วิศวกรรมศาสตร์</t>
  </si>
  <si>
    <t>ครุศาสตร์อุตสาหกรรม</t>
  </si>
  <si>
    <t>เทคโนโลยีคหกรรมศาสตร์</t>
  </si>
  <si>
    <t>เทคโนโลยีสื่อสารมวลชน</t>
  </si>
  <si>
    <t>รวมค่า FTES ทั้งมหาวิทยาลัย =</t>
  </si>
  <si>
    <t>สรุปยอดจำนวนนักศึกษาเต็มเวลาประมาณการ (FTES)</t>
  </si>
  <si>
    <t>ค่า FTES รวมของคณะหลังปรับค่า(ไม่รวม ปวช.)</t>
  </si>
  <si>
    <t>4. คณะวิศวกรรมศาสตร์</t>
  </si>
  <si>
    <t>3. คณะบริหารธุรกิจ</t>
  </si>
  <si>
    <t xml:space="preserve"> ปริญญาโท ปกติ</t>
  </si>
  <si>
    <t>ประจำปีงบประมาณ 2561  จำแนกตามคณะของนักศึกษา</t>
  </si>
  <si>
    <t>ภาคเรียนที่ 2/60</t>
  </si>
  <si>
    <t>ภาคเรียนที่ 1/61</t>
  </si>
  <si>
    <t>ข้อมูล ณ วันที่ 21 ม.ค. 2562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</si>
</sst>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8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4" fontId="36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35" fillId="0" borderId="10" xfId="0" applyNumberFormat="1" applyFont="1" applyFill="1" applyBorder="1" applyAlignment="1">
      <alignment horizontal="right" vertical="center"/>
    </xf>
    <xf numFmtId="4" fontId="36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horizontal="right"/>
      <protection/>
    </xf>
    <xf numFmtId="0" fontId="26" fillId="24" borderId="11" xfId="0" applyFont="1" applyFill="1" applyBorder="1" applyAlignment="1">
      <alignment horizontal="center" vertical="center"/>
    </xf>
    <xf numFmtId="4" fontId="26" fillId="24" borderId="11" xfId="0" applyNumberFormat="1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4" fontId="26" fillId="24" borderId="12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" fontId="37" fillId="25" borderId="10" xfId="0" applyNumberFormat="1" applyFont="1" applyFill="1" applyBorder="1" applyAlignment="1">
      <alignment horizontal="right" vertical="center"/>
    </xf>
    <xf numFmtId="0" fontId="21" fillId="25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4" fontId="27" fillId="26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right"/>
    </xf>
    <xf numFmtId="4" fontId="37" fillId="25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vertical="center"/>
    </xf>
    <xf numFmtId="4" fontId="36" fillId="0" borderId="1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/>
    </xf>
    <xf numFmtId="4" fontId="30" fillId="27" borderId="10" xfId="0" applyNumberFormat="1" applyFont="1" applyFill="1" applyBorder="1" applyAlignment="1">
      <alignment horizontal="center"/>
    </xf>
    <xf numFmtId="0" fontId="30" fillId="27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การคำนวณ" xfId="83"/>
    <cellStyle name="ข้อความเตือน" xfId="84"/>
    <cellStyle name="ข้อความอธิบาย" xfId="85"/>
    <cellStyle name="ชื่อเรื่อง" xfId="86"/>
    <cellStyle name="เซลล์ตรวจสอบ" xfId="87"/>
    <cellStyle name="เซลล์ที่มีการเชื่อมโยง" xfId="88"/>
    <cellStyle name="ดี" xfId="89"/>
    <cellStyle name="ป้อนค่า" xfId="90"/>
    <cellStyle name="ปานกลาง" xfId="91"/>
    <cellStyle name="ผลรวม" xfId="92"/>
    <cellStyle name="แย่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แสดงผล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58">
      <selection activeCell="A17" sqref="A17:IV17"/>
    </sheetView>
  </sheetViews>
  <sheetFormatPr defaultColWidth="9.00390625" defaultRowHeight="14.25"/>
  <cols>
    <col min="1" max="1" width="32.75390625" style="1" customWidth="1"/>
    <col min="2" max="3" width="15.875" style="1" customWidth="1"/>
    <col min="4" max="4" width="15.875" style="2" customWidth="1"/>
    <col min="5" max="16384" width="9.00390625" style="1" customWidth="1"/>
  </cols>
  <sheetData>
    <row r="1" spans="1:4" ht="30.75">
      <c r="A1" s="33" t="s">
        <v>39</v>
      </c>
      <c r="B1" s="33"/>
      <c r="C1" s="33"/>
      <c r="D1" s="33"/>
    </row>
    <row r="2" spans="1:4" ht="27.75">
      <c r="A2" s="34" t="s">
        <v>44</v>
      </c>
      <c r="B2" s="34"/>
      <c r="C2" s="34"/>
      <c r="D2" s="34"/>
    </row>
    <row r="3" spans="1:4" s="4" customFormat="1" ht="24">
      <c r="A3" s="35" t="s">
        <v>30</v>
      </c>
      <c r="B3" s="14" t="s">
        <v>2</v>
      </c>
      <c r="C3" s="14" t="s">
        <v>2</v>
      </c>
      <c r="D3" s="15" t="s">
        <v>0</v>
      </c>
    </row>
    <row r="4" spans="1:4" s="4" customFormat="1" ht="24">
      <c r="A4" s="35"/>
      <c r="B4" s="16" t="s">
        <v>45</v>
      </c>
      <c r="C4" s="16" t="s">
        <v>46</v>
      </c>
      <c r="D4" s="17" t="s">
        <v>31</v>
      </c>
    </row>
    <row r="5" spans="1:4" s="3" customFormat="1" ht="21.75">
      <c r="A5" s="32" t="s">
        <v>14</v>
      </c>
      <c r="B5" s="32"/>
      <c r="C5" s="32"/>
      <c r="D5" s="32"/>
    </row>
    <row r="6" spans="1:5" s="3" customFormat="1" ht="21.75">
      <c r="A6" s="7" t="s">
        <v>3</v>
      </c>
      <c r="B6" s="8">
        <v>815.67</v>
      </c>
      <c r="C6" s="8">
        <v>942.78</v>
      </c>
      <c r="D6" s="9">
        <v>879.23</v>
      </c>
      <c r="E6" s="29"/>
    </row>
    <row r="7" spans="1:5" s="3" customFormat="1" ht="21.75">
      <c r="A7" s="7" t="s">
        <v>5</v>
      </c>
      <c r="B7" s="8">
        <v>0</v>
      </c>
      <c r="C7" s="8">
        <v>10.83</v>
      </c>
      <c r="D7" s="9">
        <v>5.42</v>
      </c>
      <c r="E7" s="29"/>
    </row>
    <row r="8" spans="1:5" s="3" customFormat="1" ht="21.75">
      <c r="A8" s="7" t="s">
        <v>4</v>
      </c>
      <c r="B8" s="10">
        <v>1</v>
      </c>
      <c r="C8" s="10">
        <v>18.5</v>
      </c>
      <c r="D8" s="9">
        <v>9.75</v>
      </c>
      <c r="E8" s="29"/>
    </row>
    <row r="9" spans="1:4" s="5" customFormat="1" ht="21.75">
      <c r="A9" s="18" t="s">
        <v>15</v>
      </c>
      <c r="B9" s="19">
        <f>SUM(B6:B8)</f>
        <v>816.67</v>
      </c>
      <c r="C9" s="19">
        <f>SUM(C6:C8)</f>
        <v>972.11</v>
      </c>
      <c r="D9" s="19">
        <f>SUM(D6:D8)</f>
        <v>894.4</v>
      </c>
    </row>
    <row r="10" spans="1:4" s="5" customFormat="1" ht="21.75">
      <c r="A10" s="32" t="s">
        <v>16</v>
      </c>
      <c r="B10" s="32"/>
      <c r="C10" s="32"/>
      <c r="D10" s="32"/>
    </row>
    <row r="11" spans="1:5" s="3" customFormat="1" ht="21.75">
      <c r="A11" s="7" t="s">
        <v>3</v>
      </c>
      <c r="B11" s="8">
        <v>408.73</v>
      </c>
      <c r="C11" s="8">
        <v>420.49</v>
      </c>
      <c r="D11" s="9">
        <v>414.61</v>
      </c>
      <c r="E11" s="29"/>
    </row>
    <row r="12" spans="1:5" s="3" customFormat="1" ht="21.75">
      <c r="A12" s="7" t="s">
        <v>4</v>
      </c>
      <c r="B12" s="8">
        <v>32.44</v>
      </c>
      <c r="C12" s="8">
        <v>29.78</v>
      </c>
      <c r="D12" s="9">
        <v>31.11</v>
      </c>
      <c r="E12" s="29"/>
    </row>
    <row r="13" spans="1:4" s="3" customFormat="1" ht="21.75">
      <c r="A13" s="20" t="s">
        <v>17</v>
      </c>
      <c r="B13" s="19">
        <f>SUM(B11:B12)</f>
        <v>441.17</v>
      </c>
      <c r="C13" s="19">
        <f>SUM(C11:C12)</f>
        <v>450.27</v>
      </c>
      <c r="D13" s="19">
        <f>SUM(D11:D12)</f>
        <v>445.72</v>
      </c>
    </row>
    <row r="14" spans="1:4" s="5" customFormat="1" ht="21.75">
      <c r="A14" s="32" t="s">
        <v>42</v>
      </c>
      <c r="B14" s="32"/>
      <c r="C14" s="32"/>
      <c r="D14" s="32"/>
    </row>
    <row r="15" spans="1:5" s="3" customFormat="1" ht="21.75">
      <c r="A15" s="7" t="s">
        <v>3</v>
      </c>
      <c r="B15" s="11">
        <v>2792.08</v>
      </c>
      <c r="C15" s="11">
        <v>2969.67</v>
      </c>
      <c r="D15" s="9">
        <v>2880.88</v>
      </c>
      <c r="E15" s="29"/>
    </row>
    <row r="16" spans="1:5" s="3" customFormat="1" ht="21.75">
      <c r="A16" s="7" t="s">
        <v>5</v>
      </c>
      <c r="B16" s="11">
        <v>185.16</v>
      </c>
      <c r="C16" s="11">
        <v>148.89</v>
      </c>
      <c r="D16" s="9">
        <v>167.03</v>
      </c>
      <c r="E16" s="29"/>
    </row>
    <row r="17" spans="1:5" s="3" customFormat="1" ht="21.75">
      <c r="A17" s="7" t="s">
        <v>6</v>
      </c>
      <c r="B17" s="11">
        <v>828.11</v>
      </c>
      <c r="C17" s="11">
        <v>889.3299999999999</v>
      </c>
      <c r="D17" s="9">
        <v>858.72</v>
      </c>
      <c r="E17" s="29"/>
    </row>
    <row r="18" spans="1:5" s="3" customFormat="1" ht="21.75">
      <c r="A18" s="7" t="s">
        <v>4</v>
      </c>
      <c r="B18" s="11">
        <v>161.61</v>
      </c>
      <c r="C18" s="11">
        <v>261.12</v>
      </c>
      <c r="D18" s="9">
        <v>211.37</v>
      </c>
      <c r="E18" s="29"/>
    </row>
    <row r="19" spans="1:5" s="3" customFormat="1" ht="21.75">
      <c r="A19" s="7" t="s">
        <v>7</v>
      </c>
      <c r="B19" s="11">
        <v>22</v>
      </c>
      <c r="C19" s="11">
        <v>35</v>
      </c>
      <c r="D19" s="9">
        <v>28.5</v>
      </c>
      <c r="E19" s="29"/>
    </row>
    <row r="20" spans="1:5" s="3" customFormat="1" ht="21.75">
      <c r="A20" s="7" t="s">
        <v>8</v>
      </c>
      <c r="B20" s="11">
        <v>3.75</v>
      </c>
      <c r="C20" s="11">
        <v>20.5</v>
      </c>
      <c r="D20" s="9">
        <v>12.129999999999999</v>
      </c>
      <c r="E20" s="29"/>
    </row>
    <row r="21" spans="1:7" s="3" customFormat="1" ht="21.75">
      <c r="A21" s="7" t="s">
        <v>9</v>
      </c>
      <c r="B21" s="11">
        <v>51</v>
      </c>
      <c r="C21" s="11">
        <v>13</v>
      </c>
      <c r="D21" s="9">
        <v>32</v>
      </c>
      <c r="E21" s="29"/>
      <c r="G21" s="5"/>
    </row>
    <row r="22" spans="1:4" s="3" customFormat="1" ht="21.75">
      <c r="A22" s="20" t="s">
        <v>18</v>
      </c>
      <c r="B22" s="24">
        <f>SUM(B15:B21)</f>
        <v>4043.71</v>
      </c>
      <c r="C22" s="24">
        <f>SUM(C15:C21)</f>
        <v>4337.51</v>
      </c>
      <c r="D22" s="24">
        <f>SUM(D15:D21)</f>
        <v>4190.63</v>
      </c>
    </row>
    <row r="23" spans="1:7" s="5" customFormat="1" ht="21.75">
      <c r="A23" s="32" t="s">
        <v>41</v>
      </c>
      <c r="B23" s="32"/>
      <c r="C23" s="32"/>
      <c r="D23" s="32"/>
      <c r="G23" s="3"/>
    </row>
    <row r="24" spans="1:5" s="3" customFormat="1" ht="21.75">
      <c r="A24" s="7" t="s">
        <v>3</v>
      </c>
      <c r="B24" s="11">
        <v>1498.11</v>
      </c>
      <c r="C24" s="11">
        <v>1448.38</v>
      </c>
      <c r="D24" s="9">
        <v>1473.25</v>
      </c>
      <c r="E24" s="29"/>
    </row>
    <row r="25" spans="1:5" s="3" customFormat="1" ht="21.75">
      <c r="A25" s="7" t="s">
        <v>5</v>
      </c>
      <c r="B25" s="11">
        <v>213.22</v>
      </c>
      <c r="C25" s="11">
        <v>144.78</v>
      </c>
      <c r="D25" s="9">
        <v>179</v>
      </c>
      <c r="E25" s="29"/>
    </row>
    <row r="26" spans="1:5" s="3" customFormat="1" ht="21.75">
      <c r="A26" s="7" t="s">
        <v>11</v>
      </c>
      <c r="B26" s="11">
        <v>23.44</v>
      </c>
      <c r="C26" s="11">
        <v>71.78</v>
      </c>
      <c r="D26" s="9">
        <v>47.61</v>
      </c>
      <c r="E26" s="29"/>
    </row>
    <row r="27" spans="1:5" s="3" customFormat="1" ht="21.75">
      <c r="A27" s="7" t="s">
        <v>6</v>
      </c>
      <c r="B27" s="11">
        <v>78.17</v>
      </c>
      <c r="C27" s="11">
        <v>108.66</v>
      </c>
      <c r="D27" s="9">
        <v>93.42</v>
      </c>
      <c r="E27" s="29"/>
    </row>
    <row r="28" spans="1:5" s="3" customFormat="1" ht="21.75">
      <c r="A28" s="7" t="s">
        <v>4</v>
      </c>
      <c r="B28" s="11">
        <v>128.5</v>
      </c>
      <c r="C28" s="11">
        <v>205.72</v>
      </c>
      <c r="D28" s="9">
        <v>167.11</v>
      </c>
      <c r="E28" s="29"/>
    </row>
    <row r="29" spans="1:5" s="3" customFormat="1" ht="21.75">
      <c r="A29" s="7" t="s">
        <v>43</v>
      </c>
      <c r="B29" s="11">
        <v>5</v>
      </c>
      <c r="C29" s="11">
        <v>7.5</v>
      </c>
      <c r="D29" s="9">
        <v>6.25</v>
      </c>
      <c r="E29" s="29"/>
    </row>
    <row r="30" spans="1:7" s="3" customFormat="1" ht="21.75">
      <c r="A30" s="7" t="s">
        <v>8</v>
      </c>
      <c r="B30" s="11">
        <v>26.83</v>
      </c>
      <c r="C30" s="11">
        <v>33.17</v>
      </c>
      <c r="D30" s="9">
        <v>30</v>
      </c>
      <c r="E30" s="29"/>
      <c r="G30" s="5"/>
    </row>
    <row r="31" spans="1:7" s="3" customFormat="1" ht="21.75">
      <c r="A31" s="7" t="s">
        <v>9</v>
      </c>
      <c r="B31" s="11">
        <v>0</v>
      </c>
      <c r="C31" s="11">
        <v>3.33</v>
      </c>
      <c r="D31" s="9">
        <v>1.67</v>
      </c>
      <c r="E31" s="29"/>
      <c r="G31" s="5"/>
    </row>
    <row r="32" spans="1:4" s="3" customFormat="1" ht="21.75">
      <c r="A32" s="20" t="s">
        <v>19</v>
      </c>
      <c r="B32" s="24">
        <f>SUM(B24:B31)</f>
        <v>1973.27</v>
      </c>
      <c r="C32" s="24">
        <f>SUM(C24:C31)</f>
        <v>2023.3200000000002</v>
      </c>
      <c r="D32" s="24">
        <f>SUM(D24:D31)</f>
        <v>1998.31</v>
      </c>
    </row>
    <row r="33" spans="1:7" s="5" customFormat="1" ht="21.75">
      <c r="A33" s="32" t="s">
        <v>20</v>
      </c>
      <c r="B33" s="32"/>
      <c r="C33" s="32"/>
      <c r="D33" s="32"/>
      <c r="G33" s="3"/>
    </row>
    <row r="34" spans="1:5" s="3" customFormat="1" ht="21.75">
      <c r="A34" s="7" t="s">
        <v>10</v>
      </c>
      <c r="B34" s="11">
        <v>283.44</v>
      </c>
      <c r="C34" s="11">
        <v>294.1</v>
      </c>
      <c r="D34" s="9">
        <v>288.77</v>
      </c>
      <c r="E34" s="29"/>
    </row>
    <row r="35" spans="1:5" s="3" customFormat="1" ht="21.75">
      <c r="A35" s="7" t="s">
        <v>11</v>
      </c>
      <c r="B35" s="11">
        <v>147.83</v>
      </c>
      <c r="C35" s="11">
        <v>126.33</v>
      </c>
      <c r="D35" s="9">
        <v>137.08</v>
      </c>
      <c r="E35" s="29"/>
    </row>
    <row r="36" spans="1:5" s="3" customFormat="1" ht="21.75">
      <c r="A36" s="7" t="s">
        <v>12</v>
      </c>
      <c r="B36" s="11">
        <v>49.17</v>
      </c>
      <c r="C36" s="11">
        <v>19.17</v>
      </c>
      <c r="D36" s="9">
        <v>34.17</v>
      </c>
      <c r="E36" s="29"/>
    </row>
    <row r="37" spans="1:5" s="3" customFormat="1" ht="21.75">
      <c r="A37" s="7" t="s">
        <v>6</v>
      </c>
      <c r="B37" s="11">
        <v>9.33</v>
      </c>
      <c r="C37" s="11">
        <v>0.33</v>
      </c>
      <c r="D37" s="9">
        <v>4.83</v>
      </c>
      <c r="E37" s="29"/>
    </row>
    <row r="38" spans="1:7" s="3" customFormat="1" ht="21.75">
      <c r="A38" s="7" t="s">
        <v>13</v>
      </c>
      <c r="B38" s="11">
        <v>141.75</v>
      </c>
      <c r="C38" s="11">
        <v>292.17</v>
      </c>
      <c r="D38" s="9">
        <v>216.96</v>
      </c>
      <c r="E38" s="29"/>
      <c r="G38" s="5"/>
    </row>
    <row r="39" spans="1:4" s="3" customFormat="1" ht="21.75">
      <c r="A39" s="20" t="s">
        <v>21</v>
      </c>
      <c r="B39" s="24">
        <f>SUM(B34:B38)</f>
        <v>631.52</v>
      </c>
      <c r="C39" s="24">
        <f>SUM(C34:C38)</f>
        <v>732.1</v>
      </c>
      <c r="D39" s="24">
        <f>SUM(D34:D38)</f>
        <v>681.8100000000001</v>
      </c>
    </row>
    <row r="40" spans="1:7" s="5" customFormat="1" ht="21.75">
      <c r="A40" s="32" t="s">
        <v>22</v>
      </c>
      <c r="B40" s="32"/>
      <c r="C40" s="32"/>
      <c r="D40" s="32"/>
      <c r="G40" s="3"/>
    </row>
    <row r="41" spans="1:5" s="3" customFormat="1" ht="21.75">
      <c r="A41" s="7" t="s">
        <v>3</v>
      </c>
      <c r="B41" s="11">
        <v>428.56</v>
      </c>
      <c r="C41" s="11">
        <v>347.3400000000001</v>
      </c>
      <c r="D41" s="9">
        <v>387.95</v>
      </c>
      <c r="E41" s="29"/>
    </row>
    <row r="42" spans="1:7" s="3" customFormat="1" ht="21.75">
      <c r="A42" s="7" t="s">
        <v>6</v>
      </c>
      <c r="B42" s="11">
        <v>22.11</v>
      </c>
      <c r="C42" s="11">
        <v>18.83</v>
      </c>
      <c r="D42" s="9">
        <v>20.47</v>
      </c>
      <c r="E42" s="29"/>
      <c r="G42" s="5"/>
    </row>
    <row r="43" spans="1:4" s="3" customFormat="1" ht="21.75">
      <c r="A43" s="20" t="s">
        <v>23</v>
      </c>
      <c r="B43" s="24">
        <f>SUM(B41:B42)</f>
        <v>450.67</v>
      </c>
      <c r="C43" s="24">
        <f>SUM(C41:C42)</f>
        <v>366.1700000000001</v>
      </c>
      <c r="D43" s="24">
        <f>SUM(D41:D42)</f>
        <v>408.41999999999996</v>
      </c>
    </row>
    <row r="44" spans="1:7" s="5" customFormat="1" ht="21.75">
      <c r="A44" s="32" t="s">
        <v>24</v>
      </c>
      <c r="B44" s="32"/>
      <c r="C44" s="32"/>
      <c r="D44" s="32"/>
      <c r="G44" s="3"/>
    </row>
    <row r="45" spans="1:5" s="3" customFormat="1" ht="21.75">
      <c r="A45" s="7" t="s">
        <v>3</v>
      </c>
      <c r="B45" s="11">
        <v>1332.5</v>
      </c>
      <c r="C45" s="11">
        <v>1238.89</v>
      </c>
      <c r="D45" s="9">
        <v>1285.7</v>
      </c>
      <c r="E45" s="29"/>
    </row>
    <row r="46" spans="1:5" s="3" customFormat="1" ht="21.75">
      <c r="A46" s="7" t="s">
        <v>11</v>
      </c>
      <c r="B46" s="11">
        <v>56.67</v>
      </c>
      <c r="C46" s="11">
        <v>150.56</v>
      </c>
      <c r="D46" s="9">
        <v>103.62</v>
      </c>
      <c r="E46" s="29"/>
    </row>
    <row r="47" spans="1:7" s="3" customFormat="1" ht="21.75">
      <c r="A47" s="7" t="s">
        <v>6</v>
      </c>
      <c r="B47" s="11">
        <v>81.5</v>
      </c>
      <c r="C47" s="11">
        <v>29.17</v>
      </c>
      <c r="D47" s="9">
        <v>55.339999999999996</v>
      </c>
      <c r="E47" s="29"/>
      <c r="G47" s="5"/>
    </row>
    <row r="48" spans="1:5" s="3" customFormat="1" ht="21.75">
      <c r="A48" s="7" t="s">
        <v>8</v>
      </c>
      <c r="B48" s="11">
        <v>25</v>
      </c>
      <c r="C48" s="11">
        <v>45</v>
      </c>
      <c r="D48" s="9">
        <v>35</v>
      </c>
      <c r="E48" s="29"/>
    </row>
    <row r="49" spans="1:4" s="3" customFormat="1" ht="21.75">
      <c r="A49" s="20" t="s">
        <v>25</v>
      </c>
      <c r="B49" s="24">
        <f>SUM(B45:B48)</f>
        <v>1495.67</v>
      </c>
      <c r="C49" s="24">
        <f>SUM(C45:C48)</f>
        <v>1463.6200000000001</v>
      </c>
      <c r="D49" s="24">
        <f>SUM(D45:D48)</f>
        <v>1479.66</v>
      </c>
    </row>
    <row r="50" spans="1:7" s="5" customFormat="1" ht="21.75">
      <c r="A50" s="32" t="s">
        <v>26</v>
      </c>
      <c r="B50" s="32"/>
      <c r="C50" s="32"/>
      <c r="D50" s="32"/>
      <c r="G50" s="3"/>
    </row>
    <row r="51" spans="1:7" s="3" customFormat="1" ht="21.75">
      <c r="A51" s="7" t="s">
        <v>3</v>
      </c>
      <c r="B51" s="11">
        <v>831.56</v>
      </c>
      <c r="C51" s="11">
        <v>932.29</v>
      </c>
      <c r="D51" s="9">
        <v>881.93</v>
      </c>
      <c r="E51" s="29"/>
      <c r="G51" s="5"/>
    </row>
    <row r="52" spans="1:5" s="3" customFormat="1" ht="21.75">
      <c r="A52" s="7" t="s">
        <v>7</v>
      </c>
      <c r="B52" s="11">
        <v>1.25</v>
      </c>
      <c r="C52" s="11">
        <v>0</v>
      </c>
      <c r="D52" s="9">
        <v>0.63</v>
      </c>
      <c r="E52" s="29"/>
    </row>
    <row r="53" spans="1:4" s="3" customFormat="1" ht="21.75">
      <c r="A53" s="20" t="s">
        <v>27</v>
      </c>
      <c r="B53" s="24">
        <f>SUM(B51:B52)</f>
        <v>832.81</v>
      </c>
      <c r="C53" s="24">
        <f>SUM(C51:C52)</f>
        <v>932.29</v>
      </c>
      <c r="D53" s="24">
        <f>SUM(D51:D52)</f>
        <v>882.56</v>
      </c>
    </row>
    <row r="54" spans="1:7" s="5" customFormat="1" ht="21.75">
      <c r="A54" s="32" t="s">
        <v>28</v>
      </c>
      <c r="B54" s="32"/>
      <c r="C54" s="32"/>
      <c r="D54" s="32"/>
      <c r="G54" s="3"/>
    </row>
    <row r="55" spans="1:7" s="27" customFormat="1" ht="21.75" customHeight="1">
      <c r="A55" s="25" t="s">
        <v>10</v>
      </c>
      <c r="B55" s="26">
        <v>114.61</v>
      </c>
      <c r="C55" s="26">
        <v>134.67</v>
      </c>
      <c r="D55" s="9">
        <v>124.64</v>
      </c>
      <c r="E55" s="29"/>
      <c r="G55" s="28"/>
    </row>
    <row r="56" spans="1:5" s="27" customFormat="1" ht="21.75">
      <c r="A56" s="25" t="s">
        <v>3</v>
      </c>
      <c r="B56" s="26">
        <v>343.06</v>
      </c>
      <c r="C56" s="26">
        <v>273.67</v>
      </c>
      <c r="D56" s="9">
        <v>308.37</v>
      </c>
      <c r="E56" s="29"/>
    </row>
    <row r="57" spans="1:4" s="3" customFormat="1" ht="21.75">
      <c r="A57" s="20" t="s">
        <v>29</v>
      </c>
      <c r="B57" s="24">
        <f>SUM(B55:B56)</f>
        <v>457.67</v>
      </c>
      <c r="C57" s="24">
        <f>SUM(C55:C56)</f>
        <v>408.34000000000003</v>
      </c>
      <c r="D57" s="24">
        <f>SUM(D55:D56)</f>
        <v>433.01</v>
      </c>
    </row>
    <row r="58" spans="1:7" s="6" customFormat="1" ht="27.75">
      <c r="A58" s="21" t="s">
        <v>1</v>
      </c>
      <c r="B58" s="22">
        <f>SUM(B9,B13,B22,B32,B39,B43,B49,B53,B57)</f>
        <v>11143.16</v>
      </c>
      <c r="C58" s="22">
        <f>SUM(C9,C13,C22,C32,C39,C43,C49,C53,C57)</f>
        <v>11685.730000000003</v>
      </c>
      <c r="D58" s="22">
        <f>SUM(D9,D13,D22,D32,D39,D43,D49,D53,D57)</f>
        <v>11414.519999999999</v>
      </c>
      <c r="G58" s="3"/>
    </row>
    <row r="59" spans="1:4" s="3" customFormat="1" ht="21.75">
      <c r="A59" s="36" t="s">
        <v>32</v>
      </c>
      <c r="B59" s="36"/>
      <c r="C59" s="36" t="s">
        <v>40</v>
      </c>
      <c r="D59" s="36"/>
    </row>
    <row r="60" spans="1:4" s="3" customFormat="1" ht="21.75">
      <c r="A60" s="12" t="str">
        <f>"บริหารธุรกิจ-ปริญญาโท,ปริญญาเอก (x1.8)  ="</f>
        <v>บริหารธุรกิจ-ปริญญาโท,ปริญญาเอก (x1.8)  =</v>
      </c>
      <c r="B60" s="23">
        <f>(SUM(D19:D21)*1.8)</f>
        <v>130.734</v>
      </c>
      <c r="C60" s="13" t="s">
        <v>33</v>
      </c>
      <c r="D60" s="23">
        <f>SUM(D15:D18,B60)</f>
        <v>4248.734</v>
      </c>
    </row>
    <row r="61" spans="1:4" s="3" customFormat="1" ht="21.75">
      <c r="A61" s="12" t="str">
        <f>"วิศวกรรมศาสตร์-ปริญญาโท,ปริญญาเอก (x2) ="</f>
        <v>วิศวกรรมศาสตร์-ปริญญาโท,ปริญญาเอก (x2) =</v>
      </c>
      <c r="B61" s="23">
        <f>SUM(D29:D31)*2</f>
        <v>75.84</v>
      </c>
      <c r="C61" s="13" t="s">
        <v>34</v>
      </c>
      <c r="D61" s="23">
        <f>SUM(B61,D24:D28)</f>
        <v>2036.23</v>
      </c>
    </row>
    <row r="62" spans="1:4" s="3" customFormat="1" ht="21.75">
      <c r="A62" s="12" t="str">
        <f>"ครุศาสตร์อุตสาหกรรม-ป.บัณฑิต (x1.5)   ="</f>
        <v>ครุศาสตร์อุตสาหกรรม-ป.บัณฑิต (x1.5)   =</v>
      </c>
      <c r="B62" s="23">
        <f>D38*1.5</f>
        <v>325.44</v>
      </c>
      <c r="C62" s="13" t="s">
        <v>35</v>
      </c>
      <c r="D62" s="23">
        <f>SUM(B62,D34:D37)</f>
        <v>790.2900000000001</v>
      </c>
    </row>
    <row r="63" spans="1:7" s="3" customFormat="1" ht="21.75">
      <c r="A63" s="12" t="str">
        <f>"เทคโนโลยีคหกรรมศาสตร์-ปริญญาโท (x1.8) ="</f>
        <v>เทคโนโลยีคหกรรมศาสตร์-ปริญญาโท (x1.8) =</v>
      </c>
      <c r="B63" s="23">
        <f>D48*1.8</f>
        <v>63</v>
      </c>
      <c r="C63" s="13" t="s">
        <v>36</v>
      </c>
      <c r="D63" s="23">
        <f>SUM(B63,D45:D47)</f>
        <v>1507.66</v>
      </c>
      <c r="G63" s="1"/>
    </row>
    <row r="64" spans="1:7" s="3" customFormat="1" ht="21.75">
      <c r="A64" s="12" t="str">
        <f>"เทคโนโลยีสื่อสารมวลชน-ปริญญาโท (x1.8) ="</f>
        <v>เทคโนโลยีสื่อสารมวลชน-ปริญญาโท (x1.8) =</v>
      </c>
      <c r="B64" s="23">
        <f>D52*1.8</f>
        <v>1.1340000000000001</v>
      </c>
      <c r="C64" s="13" t="s">
        <v>37</v>
      </c>
      <c r="D64" s="23">
        <f>SUM(B64,D51)</f>
        <v>883.064</v>
      </c>
      <c r="G64" s="1"/>
    </row>
    <row r="65" spans="1:7" s="3" customFormat="1" ht="30.75">
      <c r="A65" s="31" t="s">
        <v>38</v>
      </c>
      <c r="B65" s="31"/>
      <c r="C65" s="30">
        <f>SUM(D9,D13,D43,D57,D60:D64)</f>
        <v>11647.528000000002</v>
      </c>
      <c r="D65" s="30"/>
      <c r="G65" s="1"/>
    </row>
    <row r="66" ht="24">
      <c r="A66" s="4" t="s">
        <v>47</v>
      </c>
    </row>
  </sheetData>
  <sheetProtection/>
  <mergeCells count="16">
    <mergeCell ref="A54:D54"/>
    <mergeCell ref="A1:D1"/>
    <mergeCell ref="A2:D2"/>
    <mergeCell ref="A3:A4"/>
    <mergeCell ref="A59:B59"/>
    <mergeCell ref="C59:D59"/>
    <mergeCell ref="C65:D65"/>
    <mergeCell ref="A65:B65"/>
    <mergeCell ref="A5:D5"/>
    <mergeCell ref="A14:D14"/>
    <mergeCell ref="A23:D23"/>
    <mergeCell ref="A33:D33"/>
    <mergeCell ref="A40:D40"/>
    <mergeCell ref="A44:D44"/>
    <mergeCell ref="A50:D50"/>
    <mergeCell ref="A10:D10"/>
  </mergeCells>
  <dataValidations count="3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:A2 A5">
      <formula1>IJ65496</formula1>
      <formula2>A1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9 A10:C10">
      <formula1>IJ65496</formula1>
      <formula2>A9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D10">
      <formula1>IO65497</formula1>
      <formula2>D10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3"/>
  <rowBreaks count="2" manualBreakCount="2">
    <brk id="32" max="255" man="1"/>
    <brk id="5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</dc:creator>
  <cp:keywords/>
  <dc:description/>
  <cp:lastModifiedBy>reg</cp:lastModifiedBy>
  <cp:lastPrinted>2017-02-09T02:43:44Z</cp:lastPrinted>
  <dcterms:created xsi:type="dcterms:W3CDTF">2013-11-26T13:59:38Z</dcterms:created>
  <dcterms:modified xsi:type="dcterms:W3CDTF">2019-01-25T06:47:36Z</dcterms:modified>
  <cp:category/>
  <cp:version/>
  <cp:contentType/>
  <cp:contentStatus/>
</cp:coreProperties>
</file>